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1" sheetId="1" r:id="rId1"/>
    <sheet name="2022-2023" sheetId="2" state="hidden" r:id="rId2"/>
  </sheets>
  <calcPr calcId="124519"/>
</workbook>
</file>

<file path=xl/calcChain.xml><?xml version="1.0" encoding="utf-8"?>
<calcChain xmlns="http://schemas.openxmlformats.org/spreadsheetml/2006/main">
  <c r="H24" i="1"/>
  <c r="H43"/>
  <c r="H42" s="1"/>
  <c r="H40"/>
  <c r="H35"/>
  <c r="H32"/>
  <c r="H30"/>
  <c r="H19"/>
  <c r="H15"/>
  <c r="H13"/>
  <c r="H11"/>
  <c r="G34" i="2"/>
  <c r="H34"/>
  <c r="H35"/>
  <c r="H29"/>
  <c r="H26"/>
  <c r="H19"/>
  <c r="H15"/>
  <c r="H12"/>
  <c r="F35"/>
  <c r="F34"/>
  <c r="F29"/>
  <c r="F26"/>
  <c r="F19"/>
  <c r="F15"/>
  <c r="F12"/>
  <c r="F8"/>
  <c r="F7"/>
  <c r="G43" i="1"/>
  <c r="G42" s="1"/>
  <c r="G40"/>
  <c r="G35"/>
  <c r="G32"/>
  <c r="G30"/>
  <c r="G24"/>
  <c r="G19"/>
  <c r="G15"/>
  <c r="G13"/>
  <c r="G11"/>
  <c r="E8" i="2"/>
  <c r="E43" i="1"/>
  <c r="E42" s="1"/>
  <c r="E40"/>
  <c r="E35"/>
  <c r="E32"/>
  <c r="E30"/>
  <c r="E24"/>
  <c r="E19"/>
  <c r="E15"/>
  <c r="E13"/>
  <c r="E11"/>
  <c r="E26" i="2"/>
  <c r="E29"/>
  <c r="E19"/>
  <c r="E15"/>
  <c r="E12"/>
  <c r="E34"/>
  <c r="D34"/>
  <c r="E35"/>
  <c r="D35"/>
  <c r="F43" i="1"/>
  <c r="F42" s="1"/>
  <c r="F13"/>
  <c r="F11"/>
  <c r="F30"/>
  <c r="F40"/>
  <c r="F35"/>
  <c r="F32"/>
  <c r="F24"/>
  <c r="F19"/>
  <c r="F15"/>
  <c r="D29" i="2"/>
  <c r="D26"/>
  <c r="D19"/>
  <c r="D15"/>
  <c r="D12"/>
  <c r="D24" i="1"/>
  <c r="D43"/>
  <c r="D42" s="1"/>
  <c r="C43"/>
  <c r="D40"/>
  <c r="D35"/>
  <c r="D32"/>
  <c r="D19"/>
  <c r="D15"/>
  <c r="C40"/>
  <c r="G12" i="2"/>
  <c r="C12"/>
  <c r="G29"/>
  <c r="C29"/>
  <c r="G26"/>
  <c r="C26"/>
  <c r="C32" i="1"/>
  <c r="H10" l="1"/>
  <c r="H50" s="1"/>
  <c r="F41" i="2"/>
  <c r="H7"/>
  <c r="H41" s="1"/>
  <c r="G10" i="1"/>
  <c r="G50" s="1"/>
  <c r="D7" i="2"/>
  <c r="E10" i="1"/>
  <c r="E50" s="1"/>
  <c r="E7" i="2"/>
  <c r="F10" i="1"/>
  <c r="F50" s="1"/>
  <c r="D41" i="2"/>
  <c r="D10" i="1"/>
  <c r="D50" s="1"/>
  <c r="C34" i="2"/>
  <c r="G35"/>
  <c r="C35"/>
  <c r="C42" i="1"/>
  <c r="C19" i="2" l="1"/>
  <c r="G19"/>
  <c r="G15"/>
  <c r="C15"/>
  <c r="C35" i="1"/>
  <c r="C15"/>
  <c r="C24"/>
  <c r="C19"/>
  <c r="C7" i="2" l="1"/>
  <c r="C41" s="1"/>
  <c r="G7"/>
  <c r="G41" s="1"/>
  <c r="C10" i="1"/>
  <c r="C50" s="1"/>
  <c r="E41" i="2"/>
</calcChain>
</file>

<file path=xl/sharedStrings.xml><?xml version="1.0" encoding="utf-8"?>
<sst xmlns="http://schemas.openxmlformats.org/spreadsheetml/2006/main" count="170" uniqueCount="107">
  <si>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</si>
  <si>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</si>
  <si>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</si>
  <si>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</si>
  <si>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</si>
  <si>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</si>
  <si>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</si>
  <si>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</si>
  <si>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</si>
  <si>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</si>
  <si>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</si>
  <si>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</si>
  <si>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</si>
  <si>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</si>
  <si>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</si>
  <si>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</si>
  <si>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</si>
  <si>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</si>
  <si>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</si>
  <si>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</si>
  <si>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</si>
  <si>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</si>
  <si>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</si>
  <si>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</si>
  <si>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</si>
  <si>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</si>
  <si>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</si>
  <si>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</si>
  <si>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</si>
  <si>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</si>
  <si>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</si>
  <si>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</si>
  <si>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</si>
  <si>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</si>
  <si>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</si>
  <si>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</si>
  <si>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</si>
  <si>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</si>
  <si>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</si>
  <si>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</si>
  <si>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</si>
  <si>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</si>
  <si>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</si>
  <si>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</si>
  <si>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</si>
  <si>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</si>
  <si>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</si>
  <si>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</si>
  <si>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</si>
  <si>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</si>
  <si>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</si>
  <si>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</si>
  <si>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</si>
  <si>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</si>
  <si>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</si>
  <si>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</si>
  <si>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</si>
  <si>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</si>
  <si>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</si>
  <si>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</si>
  <si>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</si>
  <si>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</si>
  <si>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</si>
  <si>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</si>
  <si>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</si>
  <si>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</si>
  <si>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</si>
  <si>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</si>
  <si>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Единый налог на вмененный доход для отдельных видов деятельности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</si>
  <si>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</si>
  <si>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</si>
  <si>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</si>
  <si>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</si>
  <si>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</si>
  <si>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</si>
  <si>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</si>
  <si>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</si>
  <si>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</si>
  <si>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</si>
  <si>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</si>
  <si>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</si>
  <si>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</si>
  <si>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</si>
  <si>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 xml:space="preserve"> 1 13 02064 04 0000 130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</si>
  <si>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</si>
  <si>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</si>
  <si>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</si>
  <si>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</si>
  <si>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</si>
  <si>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</si>
  <si>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>Сумма                      (тыс.руб.)          на 2021 год  утверждено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</si>
  <si>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</si>
  <si>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</si>
  <si>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Сумма                      (тыс.руб.)          на 2021 год  уточнено</t>
  </si>
  <si>
    <t xml:space="preserve">1 11 09080 04 0000 120 </t>
  </si>
  <si>
    <t>1 14 06312 04 0000 430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</si>
  <si>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</si>
  <si>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</si>
  <si>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Приложение 1 к бюджету муниципального образования «Город Воткинск» на 2021 год и на плановый период 2022 и 2023 годов "Прогнозируемый общий объем доходов бюджета муниципального образования "Город Воткинск" на 2021 год в соответствии с  классификацией доходов бюджетов Российской Федерации" (в части изменяемых строк в соответствии с Решением от 28.12.2020 №45-РН)</t>
  </si>
  <si>
    <t xml:space="preserve">Сумма                        (тыс. руб.)    на 2022 год (уточнено)       </t>
  </si>
  <si>
    <t xml:space="preserve">Сумма                        (тыс. руб.)    на 2022 год (утверждено)       </t>
  </si>
  <si>
    <t xml:space="preserve">Приложение 2 к бюджету муниципального образования "Город Воткинск" на 2021 год и на плановый период 2022 и 2023 годов "Прогнозируемый общий объем доходов бюджета муниципального образования "Город Воткинск" на 2022 и 2023 годы в соответствии с классификацией доходов бюджетов Российской Федерации" (в части изменяемых строк в соответствии с  Решением от 28.12.2020 №45-РН)
</t>
  </si>
  <si>
    <t xml:space="preserve">Приложение №2 к Решению   
 Воткинской городской  Думы   
от              
</t>
  </si>
  <si>
    <t xml:space="preserve">Сумма                       (тыс. руб.)          на 2023 год  утверждено       </t>
  </si>
  <si>
    <t>1 07 00000 00 0000 000</t>
  </si>
  <si>
    <t>НАЛОГИ, СБОРЫ И РЕГУЛЯРНЫЕ ПЛАТЕЖИ ЗА ПОЛЬЗОВАНИЕ ПРИРОДНЫМИ РЕСУРСАМИ</t>
  </si>
  <si>
    <t xml:space="preserve">Приложение №1 к Решению   
 Воткинской городской  Думы   
от                №  
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</si>
</sst>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0" fillId="0" borderId="0" xfId="0" applyAlignment="1">
      <alignment horizontal="left"/>
    </xf>
    <xf numFmtId="0" fontId="12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4" fontId="9" fillId="0" borderId="1" xfId="0" applyNumberFormat="1" applyFont="1" applyBorder="1"/>
    <xf numFmtId="0" fontId="0" fillId="0" borderId="0" xfId="0" applyBorder="1"/>
    <xf numFmtId="164" fontId="4" fillId="0" borderId="1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/>
    </xf>
    <xf numFmtId="164" fontId="5" fillId="0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 applyProtection="1">
      <alignment horizontal="right" vertical="top"/>
      <protection locked="0"/>
    </xf>
    <xf numFmtId="164" fontId="6" fillId="2" borderId="1" xfId="0" applyNumberFormat="1" applyFont="1" applyFill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/>
    </xf>
    <xf numFmtId="0" fontId="12" fillId="0" borderId="1" xfId="0" applyFont="1" applyBorder="1" applyAlignment="1">
      <alignment horizontal="right" vertical="top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right" vertical="top"/>
    </xf>
    <xf numFmtId="0" fontId="12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/>
    <xf numFmtId="164" fontId="9" fillId="0" borderId="0" xfId="0" applyNumberFormat="1" applyFont="1" applyFill="1" applyBorder="1" applyAlignment="1">
      <alignment horizontal="right" vertical="top"/>
    </xf>
    <xf numFmtId="164" fontId="12" fillId="0" borderId="0" xfId="0" applyNumberFormat="1" applyFont="1" applyFill="1" applyBorder="1" applyAlignment="1">
      <alignment horizontal="right" vertical="top"/>
    </xf>
    <xf numFmtId="164" fontId="9" fillId="0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top"/>
    </xf>
    <xf numFmtId="0" fontId="12" fillId="0" borderId="1" xfId="0" applyFont="1" applyFill="1" applyBorder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workbookViewId="0">
      <selection sqref="A1:H4"/>
    </sheetView>
  </sheetViews>
  <sheetFormatPr defaultRowHeight="15"/>
  <cols>
    <col min="1" max="1" width="21.42578125" style="1" customWidth="1"/>
    <col min="2" max="2" width="52" style="2" customWidth="1"/>
    <col min="3" max="3" width="11.85546875" style="1" hidden="1" customWidth="1"/>
    <col min="4" max="4" width="11" hidden="1" customWidth="1"/>
    <col min="5" max="6" width="10.28515625" hidden="1" customWidth="1"/>
    <col min="7" max="7" width="10.85546875" customWidth="1"/>
    <col min="8" max="8" width="10.7109375" customWidth="1"/>
  </cols>
  <sheetData>
    <row r="1" spans="1:8" ht="15.75" customHeight="1">
      <c r="A1" s="82" t="s">
        <v>106</v>
      </c>
      <c r="B1" s="82"/>
      <c r="C1" s="82"/>
      <c r="D1" s="82"/>
      <c r="E1" s="82"/>
      <c r="F1" s="82"/>
      <c r="G1" s="82"/>
      <c r="H1" s="83"/>
    </row>
    <row r="2" spans="1:8" ht="12" customHeight="1">
      <c r="A2" s="82"/>
      <c r="B2" s="82"/>
      <c r="C2" s="82"/>
      <c r="D2" s="82"/>
      <c r="E2" s="82"/>
      <c r="F2" s="82"/>
      <c r="G2" s="82"/>
      <c r="H2" s="83"/>
    </row>
    <row r="3" spans="1:8" ht="15.75" customHeight="1">
      <c r="A3" s="82"/>
      <c r="B3" s="82"/>
      <c r="C3" s="82"/>
      <c r="D3" s="82"/>
      <c r="E3" s="82"/>
      <c r="F3" s="82"/>
      <c r="G3" s="82"/>
      <c r="H3" s="83"/>
    </row>
    <row r="4" spans="1:8" ht="12" customHeight="1">
      <c r="A4" s="82"/>
      <c r="B4" s="82"/>
      <c r="C4" s="82"/>
      <c r="D4" s="82"/>
      <c r="E4" s="82"/>
      <c r="F4" s="82"/>
      <c r="G4" s="82"/>
      <c r="H4" s="83"/>
    </row>
    <row r="5" spans="1:8" ht="15" customHeight="1">
      <c r="A5" s="54"/>
      <c r="B5" s="55"/>
      <c r="C5" s="55"/>
    </row>
    <row r="6" spans="1:8" ht="73.5" customHeight="1">
      <c r="A6" s="92" t="s">
        <v>98</v>
      </c>
      <c r="B6" s="92"/>
      <c r="C6" s="92"/>
      <c r="D6" s="92"/>
      <c r="E6" s="92"/>
      <c r="F6" s="92"/>
      <c r="G6" s="92"/>
      <c r="H6" s="92"/>
    </row>
    <row r="7" spans="1:8">
      <c r="A7" s="88"/>
      <c r="B7" s="89"/>
      <c r="C7" s="89"/>
    </row>
    <row r="8" spans="1:8" ht="14.45" customHeight="1">
      <c r="A8" s="84" t="s">
        <v>0</v>
      </c>
      <c r="B8" s="86" t="s">
        <v>1</v>
      </c>
      <c r="C8" s="90" t="s">
        <v>90</v>
      </c>
      <c r="D8" s="90" t="s">
        <v>90</v>
      </c>
      <c r="E8" s="90" t="s">
        <v>90</v>
      </c>
      <c r="F8" s="90" t="s">
        <v>90</v>
      </c>
      <c r="G8" s="90" t="s">
        <v>90</v>
      </c>
      <c r="H8" s="90" t="s">
        <v>93</v>
      </c>
    </row>
    <row r="9" spans="1:8" ht="40.5" customHeight="1">
      <c r="A9" s="85"/>
      <c r="B9" s="87"/>
      <c r="C9" s="91"/>
      <c r="D9" s="91"/>
      <c r="E9" s="91"/>
      <c r="F9" s="91"/>
      <c r="G9" s="91"/>
      <c r="H9" s="91"/>
    </row>
    <row r="10" spans="1:8">
      <c r="A10" s="37" t="s">
        <v>31</v>
      </c>
      <c r="B10" s="3" t="s">
        <v>2</v>
      </c>
      <c r="C10" s="17">
        <f t="shared" ref="C10:G10" si="0">C11+C13+C15+C19+C23+C24+C30+C32+C35+C39+C40</f>
        <v>515496</v>
      </c>
      <c r="D10" s="17">
        <f t="shared" si="0"/>
        <v>515496</v>
      </c>
      <c r="E10" s="17">
        <f t="shared" si="0"/>
        <v>539616.6</v>
      </c>
      <c r="F10" s="17">
        <f t="shared" si="0"/>
        <v>524816.6</v>
      </c>
      <c r="G10" s="17">
        <f t="shared" si="0"/>
        <v>516896.6</v>
      </c>
      <c r="H10" s="17">
        <f>H11+H13+H15+H19+H23+H24+H30+H32+H35+H39+H40+H22</f>
        <v>530941.6</v>
      </c>
    </row>
    <row r="11" spans="1:8" hidden="1">
      <c r="A11" s="37" t="s">
        <v>3</v>
      </c>
      <c r="B11" s="3" t="s">
        <v>4</v>
      </c>
      <c r="C11" s="8">
        <v>316898</v>
      </c>
      <c r="D11" s="8">
        <v>316898</v>
      </c>
      <c r="E11" s="47">
        <f>SUM(E12:E12)</f>
        <v>316898</v>
      </c>
      <c r="F11" s="47">
        <f>SUM(F12:F12)</f>
        <v>302098</v>
      </c>
      <c r="G11" s="47">
        <f>SUM(G12:G12)</f>
        <v>294178</v>
      </c>
      <c r="H11" s="47">
        <f>SUM(H12:H12)</f>
        <v>294178</v>
      </c>
    </row>
    <row r="12" spans="1:8" hidden="1">
      <c r="A12" s="38" t="s">
        <v>32</v>
      </c>
      <c r="B12" s="4" t="s">
        <v>5</v>
      </c>
      <c r="C12" s="9">
        <v>316898</v>
      </c>
      <c r="D12" s="9">
        <v>316898</v>
      </c>
      <c r="E12" s="9">
        <v>316898</v>
      </c>
      <c r="F12" s="9">
        <v>302098</v>
      </c>
      <c r="G12" s="9">
        <v>294178</v>
      </c>
      <c r="H12" s="9">
        <v>294178</v>
      </c>
    </row>
    <row r="13" spans="1:8" ht="38.25" hidden="1">
      <c r="A13" s="39" t="s">
        <v>44</v>
      </c>
      <c r="B13" s="23" t="s">
        <v>45</v>
      </c>
      <c r="C13" s="8">
        <v>21064</v>
      </c>
      <c r="D13" s="8">
        <v>21064</v>
      </c>
      <c r="E13" s="17">
        <f>SUM(E14:E14)</f>
        <v>20880</v>
      </c>
      <c r="F13" s="17">
        <f>SUM(F14:F14)</f>
        <v>20880</v>
      </c>
      <c r="G13" s="17">
        <f>SUM(G14:G14)</f>
        <v>20880</v>
      </c>
      <c r="H13" s="17">
        <f>SUM(H14:H14)</f>
        <v>20880</v>
      </c>
    </row>
    <row r="14" spans="1:8" ht="25.5" hidden="1">
      <c r="A14" s="40" t="s">
        <v>46</v>
      </c>
      <c r="B14" s="16" t="s">
        <v>56</v>
      </c>
      <c r="C14" s="9">
        <v>21064</v>
      </c>
      <c r="D14" s="9">
        <v>21064</v>
      </c>
      <c r="E14" s="59">
        <v>20880</v>
      </c>
      <c r="F14" s="59">
        <v>20880</v>
      </c>
      <c r="G14" s="59">
        <v>20880</v>
      </c>
      <c r="H14" s="59">
        <v>20880</v>
      </c>
    </row>
    <row r="15" spans="1:8">
      <c r="A15" s="37" t="s">
        <v>33</v>
      </c>
      <c r="B15" s="3" t="s">
        <v>6</v>
      </c>
      <c r="C15" s="8">
        <f t="shared" ref="C15:H15" si="1">SUM(C16:C18)</f>
        <v>17496</v>
      </c>
      <c r="D15" s="8">
        <f t="shared" si="1"/>
        <v>17496</v>
      </c>
      <c r="E15" s="26">
        <f t="shared" si="1"/>
        <v>24365</v>
      </c>
      <c r="F15" s="26">
        <f t="shared" si="1"/>
        <v>24365</v>
      </c>
      <c r="G15" s="26">
        <f t="shared" si="1"/>
        <v>24365</v>
      </c>
      <c r="H15" s="26">
        <f t="shared" si="1"/>
        <v>27625</v>
      </c>
    </row>
    <row r="16" spans="1:8" ht="26.25" customHeight="1">
      <c r="A16" s="41" t="s">
        <v>34</v>
      </c>
      <c r="B16" s="32" t="s">
        <v>68</v>
      </c>
      <c r="C16" s="9">
        <v>10175</v>
      </c>
      <c r="D16" s="9">
        <v>10175</v>
      </c>
      <c r="E16" s="9">
        <v>10175</v>
      </c>
      <c r="F16" s="9">
        <v>10175</v>
      </c>
      <c r="G16" s="9">
        <v>10175</v>
      </c>
      <c r="H16" s="9">
        <v>10800</v>
      </c>
    </row>
    <row r="17" spans="1:8">
      <c r="A17" s="41" t="s">
        <v>7</v>
      </c>
      <c r="B17" s="32" t="s">
        <v>8</v>
      </c>
      <c r="C17" s="9">
        <v>65</v>
      </c>
      <c r="D17" s="9">
        <v>65</v>
      </c>
      <c r="E17" s="9">
        <v>65</v>
      </c>
      <c r="F17" s="9">
        <v>65</v>
      </c>
      <c r="G17" s="9">
        <v>65</v>
      </c>
      <c r="H17" s="9">
        <v>700</v>
      </c>
    </row>
    <row r="18" spans="1:8" ht="27.75" customHeight="1">
      <c r="A18" s="38" t="s">
        <v>80</v>
      </c>
      <c r="B18" s="4" t="s">
        <v>84</v>
      </c>
      <c r="C18" s="9">
        <v>7256</v>
      </c>
      <c r="D18" s="9">
        <v>7256</v>
      </c>
      <c r="E18" s="9">
        <v>14125</v>
      </c>
      <c r="F18" s="9">
        <v>14125</v>
      </c>
      <c r="G18" s="9">
        <v>14125</v>
      </c>
      <c r="H18" s="9">
        <v>16125</v>
      </c>
    </row>
    <row r="19" spans="1:8">
      <c r="A19" s="37" t="s">
        <v>9</v>
      </c>
      <c r="B19" s="3" t="s">
        <v>10</v>
      </c>
      <c r="C19" s="8">
        <f t="shared" ref="C19:H19" si="2">SUM(C20:C21)</f>
        <v>97868</v>
      </c>
      <c r="D19" s="8">
        <f t="shared" si="2"/>
        <v>97868</v>
      </c>
      <c r="E19" s="26">
        <f t="shared" si="2"/>
        <v>102299</v>
      </c>
      <c r="F19" s="26">
        <f t="shared" si="2"/>
        <v>102299</v>
      </c>
      <c r="G19" s="26">
        <f t="shared" si="2"/>
        <v>102299</v>
      </c>
      <c r="H19" s="26">
        <f t="shared" si="2"/>
        <v>102299</v>
      </c>
    </row>
    <row r="20" spans="1:8">
      <c r="A20" s="38" t="s">
        <v>35</v>
      </c>
      <c r="B20" s="4" t="s">
        <v>11</v>
      </c>
      <c r="C20" s="10">
        <v>27851</v>
      </c>
      <c r="D20" s="10">
        <v>27851</v>
      </c>
      <c r="E20" s="10">
        <v>27851</v>
      </c>
      <c r="F20" s="10">
        <v>27851</v>
      </c>
      <c r="G20" s="10">
        <v>27851</v>
      </c>
      <c r="H20" s="10">
        <v>28711</v>
      </c>
    </row>
    <row r="21" spans="1:8">
      <c r="A21" s="38" t="s">
        <v>36</v>
      </c>
      <c r="B21" s="4" t="s">
        <v>12</v>
      </c>
      <c r="C21" s="10">
        <v>70017</v>
      </c>
      <c r="D21" s="10">
        <v>70017</v>
      </c>
      <c r="E21" s="10">
        <v>74448</v>
      </c>
      <c r="F21" s="10">
        <v>74448</v>
      </c>
      <c r="G21" s="10">
        <v>74448</v>
      </c>
      <c r="H21" s="10">
        <v>73588</v>
      </c>
    </row>
    <row r="22" spans="1:8" ht="25.5">
      <c r="A22" s="37" t="s">
        <v>104</v>
      </c>
      <c r="B22" s="3" t="s">
        <v>105</v>
      </c>
      <c r="C22" s="10"/>
      <c r="D22" s="10"/>
      <c r="E22" s="10"/>
      <c r="F22" s="10"/>
      <c r="G22" s="11">
        <v>0</v>
      </c>
      <c r="H22" s="11">
        <v>140</v>
      </c>
    </row>
    <row r="23" spans="1:8" hidden="1">
      <c r="A23" s="37" t="s">
        <v>37</v>
      </c>
      <c r="B23" s="3" t="s">
        <v>13</v>
      </c>
      <c r="C23" s="11">
        <v>13619</v>
      </c>
      <c r="D23" s="11">
        <v>13619</v>
      </c>
      <c r="E23" s="11">
        <v>13619</v>
      </c>
      <c r="F23" s="11">
        <v>13619</v>
      </c>
      <c r="G23" s="11">
        <v>13619</v>
      </c>
      <c r="H23" s="11">
        <v>13619</v>
      </c>
    </row>
    <row r="24" spans="1:8" ht="38.25">
      <c r="A24" s="37" t="s">
        <v>14</v>
      </c>
      <c r="B24" s="3" t="s">
        <v>15</v>
      </c>
      <c r="C24" s="11">
        <f>SUM(C25:C28)</f>
        <v>35826</v>
      </c>
      <c r="D24" s="11">
        <f>SUM(D25:D29)</f>
        <v>35826</v>
      </c>
      <c r="E24" s="26">
        <f>SUM(E25:E29)</f>
        <v>35826</v>
      </c>
      <c r="F24" s="26">
        <f>SUM(F25:F29)</f>
        <v>35826</v>
      </c>
      <c r="G24" s="26">
        <f>SUM(G25:G29)</f>
        <v>35826</v>
      </c>
      <c r="H24" s="26">
        <f>SUM(H25:H29)</f>
        <v>35826</v>
      </c>
    </row>
    <row r="25" spans="1:8" ht="66" hidden="1" customHeight="1">
      <c r="A25" s="41" t="s">
        <v>16</v>
      </c>
      <c r="B25" s="32" t="s">
        <v>87</v>
      </c>
      <c r="C25" s="31">
        <v>27898</v>
      </c>
      <c r="D25" s="31">
        <v>25898</v>
      </c>
      <c r="E25" s="62">
        <v>25898</v>
      </c>
      <c r="F25" s="62">
        <v>25898</v>
      </c>
      <c r="G25" s="62">
        <v>25898</v>
      </c>
      <c r="H25" s="62">
        <v>25898</v>
      </c>
    </row>
    <row r="26" spans="1:8" ht="63.75" hidden="1">
      <c r="A26" s="41" t="s">
        <v>17</v>
      </c>
      <c r="B26" s="32" t="s">
        <v>69</v>
      </c>
      <c r="C26" s="31">
        <v>1019</v>
      </c>
      <c r="D26" s="31">
        <v>1019</v>
      </c>
      <c r="E26" s="62">
        <v>1019</v>
      </c>
      <c r="F26" s="62">
        <v>1019</v>
      </c>
      <c r="G26" s="62">
        <v>1019</v>
      </c>
      <c r="H26" s="62">
        <v>1019</v>
      </c>
    </row>
    <row r="27" spans="1:8" ht="42" customHeight="1">
      <c r="A27" s="41" t="s">
        <v>18</v>
      </c>
      <c r="B27" s="32" t="s">
        <v>50</v>
      </c>
      <c r="C27" s="31">
        <v>323</v>
      </c>
      <c r="D27" s="31">
        <v>323</v>
      </c>
      <c r="E27" s="62">
        <v>323</v>
      </c>
      <c r="F27" s="62">
        <v>323</v>
      </c>
      <c r="G27" s="62">
        <v>323</v>
      </c>
      <c r="H27" s="62">
        <v>180</v>
      </c>
    </row>
    <row r="28" spans="1:8" ht="65.25" customHeight="1">
      <c r="A28" s="41" t="s">
        <v>38</v>
      </c>
      <c r="B28" s="32" t="s">
        <v>70</v>
      </c>
      <c r="C28" s="31">
        <v>6586</v>
      </c>
      <c r="D28" s="31">
        <v>6586</v>
      </c>
      <c r="E28" s="62">
        <v>6586</v>
      </c>
      <c r="F28" s="62">
        <v>6586</v>
      </c>
      <c r="G28" s="62">
        <v>6586</v>
      </c>
      <c r="H28" s="62">
        <v>6329</v>
      </c>
    </row>
    <row r="29" spans="1:8" ht="82.9" customHeight="1">
      <c r="A29" s="41" t="s">
        <v>94</v>
      </c>
      <c r="B29" s="32" t="s">
        <v>96</v>
      </c>
      <c r="C29" s="31">
        <v>0</v>
      </c>
      <c r="D29" s="31">
        <v>2000</v>
      </c>
      <c r="E29" s="62">
        <v>2000</v>
      </c>
      <c r="F29" s="62">
        <v>2000</v>
      </c>
      <c r="G29" s="62">
        <v>2000</v>
      </c>
      <c r="H29" s="62">
        <v>2400</v>
      </c>
    </row>
    <row r="30" spans="1:8" ht="25.5">
      <c r="A30" s="37" t="s">
        <v>39</v>
      </c>
      <c r="B30" s="3" t="s">
        <v>19</v>
      </c>
      <c r="C30" s="11">
        <v>2135</v>
      </c>
      <c r="D30" s="11">
        <v>2135</v>
      </c>
      <c r="E30" s="60">
        <f>SUM(E31:E31)</f>
        <v>3500</v>
      </c>
      <c r="F30" s="60">
        <f>SUM(F31:F31)</f>
        <v>3500</v>
      </c>
      <c r="G30" s="60">
        <f>SUM(G31:G31)</f>
        <v>3500</v>
      </c>
      <c r="H30" s="60">
        <f>SUM(H31:H31)</f>
        <v>4400</v>
      </c>
    </row>
    <row r="31" spans="1:8">
      <c r="A31" s="38" t="s">
        <v>40</v>
      </c>
      <c r="B31" s="4" t="s">
        <v>71</v>
      </c>
      <c r="C31" s="10">
        <v>2135</v>
      </c>
      <c r="D31" s="10">
        <v>2135</v>
      </c>
      <c r="E31" s="59">
        <v>3500</v>
      </c>
      <c r="F31" s="59">
        <v>3500</v>
      </c>
      <c r="G31" s="59">
        <v>3500</v>
      </c>
      <c r="H31" s="59">
        <v>4400</v>
      </c>
    </row>
    <row r="32" spans="1:8" ht="25.5">
      <c r="A32" s="42" t="s">
        <v>30</v>
      </c>
      <c r="B32" s="3" t="s">
        <v>65</v>
      </c>
      <c r="C32" s="11">
        <f t="shared" ref="C32:H32" si="3">SUM(C33:C34)</f>
        <v>530</v>
      </c>
      <c r="D32" s="11">
        <f t="shared" si="3"/>
        <v>530</v>
      </c>
      <c r="E32" s="26">
        <f t="shared" si="3"/>
        <v>530</v>
      </c>
      <c r="F32" s="26">
        <f t="shared" si="3"/>
        <v>530</v>
      </c>
      <c r="G32" s="26">
        <f t="shared" si="3"/>
        <v>530</v>
      </c>
      <c r="H32" s="26">
        <f t="shared" si="3"/>
        <v>100</v>
      </c>
    </row>
    <row r="33" spans="1:11" ht="38.25">
      <c r="A33" s="43" t="s">
        <v>81</v>
      </c>
      <c r="B33" s="44" t="s">
        <v>67</v>
      </c>
      <c r="C33" s="18">
        <v>30</v>
      </c>
      <c r="D33" s="18">
        <v>30</v>
      </c>
      <c r="E33" s="59">
        <v>30</v>
      </c>
      <c r="F33" s="59">
        <v>30</v>
      </c>
      <c r="G33" s="59">
        <v>30</v>
      </c>
      <c r="H33" s="59">
        <v>40</v>
      </c>
    </row>
    <row r="34" spans="1:11" ht="25.5">
      <c r="A34" s="36" t="s">
        <v>82</v>
      </c>
      <c r="B34" s="19" t="s">
        <v>20</v>
      </c>
      <c r="C34" s="18">
        <v>500</v>
      </c>
      <c r="D34" s="18">
        <v>500</v>
      </c>
      <c r="E34" s="59">
        <v>500</v>
      </c>
      <c r="F34" s="59">
        <v>500</v>
      </c>
      <c r="G34" s="59">
        <v>500</v>
      </c>
      <c r="H34" s="59">
        <v>60</v>
      </c>
    </row>
    <row r="35" spans="1:11" ht="25.5">
      <c r="A35" s="37" t="s">
        <v>21</v>
      </c>
      <c r="B35" s="3" t="s">
        <v>22</v>
      </c>
      <c r="C35" s="13">
        <f t="shared" ref="C35:H35" si="4">SUM(C36:C38)</f>
        <v>4586</v>
      </c>
      <c r="D35" s="13">
        <f t="shared" si="4"/>
        <v>4586</v>
      </c>
      <c r="E35" s="61">
        <f t="shared" si="4"/>
        <v>14825</v>
      </c>
      <c r="F35" s="61">
        <f t="shared" si="4"/>
        <v>14825</v>
      </c>
      <c r="G35" s="61">
        <f t="shared" si="4"/>
        <v>14825</v>
      </c>
      <c r="H35" s="61">
        <f t="shared" si="4"/>
        <v>25000</v>
      </c>
    </row>
    <row r="36" spans="1:11" ht="76.5">
      <c r="A36" s="38" t="s">
        <v>51</v>
      </c>
      <c r="B36" s="4" t="s">
        <v>78</v>
      </c>
      <c r="C36" s="12">
        <v>1236</v>
      </c>
      <c r="D36" s="12">
        <v>1236</v>
      </c>
      <c r="E36" s="59">
        <v>6640</v>
      </c>
      <c r="F36" s="59">
        <v>6640</v>
      </c>
      <c r="G36" s="59">
        <v>6640</v>
      </c>
      <c r="H36" s="59">
        <v>15000</v>
      </c>
    </row>
    <row r="37" spans="1:11" ht="66" customHeight="1">
      <c r="A37" s="41" t="s">
        <v>95</v>
      </c>
      <c r="B37" s="32" t="s">
        <v>97</v>
      </c>
      <c r="C37" s="31">
        <v>0</v>
      </c>
      <c r="D37" s="31">
        <v>200</v>
      </c>
      <c r="E37" s="59">
        <v>526</v>
      </c>
      <c r="F37" s="59">
        <v>526</v>
      </c>
      <c r="G37" s="59">
        <v>526</v>
      </c>
      <c r="H37" s="59">
        <v>1000</v>
      </c>
    </row>
    <row r="38" spans="1:11" ht="40.5" customHeight="1">
      <c r="A38" s="41" t="s">
        <v>23</v>
      </c>
      <c r="B38" s="32" t="s">
        <v>72</v>
      </c>
      <c r="C38" s="31">
        <v>3350</v>
      </c>
      <c r="D38" s="31">
        <v>3150</v>
      </c>
      <c r="E38" s="59">
        <v>7659</v>
      </c>
      <c r="F38" s="59">
        <v>7659</v>
      </c>
      <c r="G38" s="59">
        <v>7659</v>
      </c>
      <c r="H38" s="59">
        <v>9000</v>
      </c>
    </row>
    <row r="39" spans="1:11" hidden="1">
      <c r="A39" s="37" t="s">
        <v>24</v>
      </c>
      <c r="B39" s="3" t="s">
        <v>25</v>
      </c>
      <c r="C39" s="11">
        <v>3524</v>
      </c>
      <c r="D39" s="11">
        <v>3524</v>
      </c>
      <c r="E39" s="63">
        <v>3524</v>
      </c>
      <c r="F39" s="63">
        <v>3524</v>
      </c>
      <c r="G39" s="63">
        <v>3524</v>
      </c>
      <c r="H39" s="63">
        <v>3524</v>
      </c>
    </row>
    <row r="40" spans="1:11" hidden="1">
      <c r="A40" s="45" t="s">
        <v>26</v>
      </c>
      <c r="B40" s="46" t="s">
        <v>57</v>
      </c>
      <c r="C40" s="47">
        <f t="shared" ref="C40:H40" si="5">SUM(C41:C41)</f>
        <v>1950</v>
      </c>
      <c r="D40" s="47">
        <f t="shared" si="5"/>
        <v>1950</v>
      </c>
      <c r="E40" s="60">
        <f t="shared" si="5"/>
        <v>3350.6</v>
      </c>
      <c r="F40" s="60">
        <f t="shared" si="5"/>
        <v>3350.6</v>
      </c>
      <c r="G40" s="60">
        <f t="shared" si="5"/>
        <v>3350.6</v>
      </c>
      <c r="H40" s="60">
        <f t="shared" si="5"/>
        <v>3350.6</v>
      </c>
    </row>
    <row r="41" spans="1:11" ht="26.25" hidden="1">
      <c r="A41" s="48" t="s">
        <v>86</v>
      </c>
      <c r="B41" s="50" t="s">
        <v>85</v>
      </c>
      <c r="C41" s="49">
        <v>1950</v>
      </c>
      <c r="D41" s="49">
        <v>1950</v>
      </c>
      <c r="E41" s="59">
        <v>3350.6</v>
      </c>
      <c r="F41" s="59">
        <v>3350.6</v>
      </c>
      <c r="G41" s="59">
        <v>3350.6</v>
      </c>
      <c r="H41" s="59">
        <v>3350.6</v>
      </c>
    </row>
    <row r="42" spans="1:11">
      <c r="A42" s="5" t="s">
        <v>41</v>
      </c>
      <c r="B42" s="6" t="s">
        <v>27</v>
      </c>
      <c r="C42" s="14">
        <f t="shared" ref="C42:H42" si="6">C43+C48+C49</f>
        <v>1420889.1</v>
      </c>
      <c r="D42" s="14">
        <f t="shared" si="6"/>
        <v>1495011.5000000002</v>
      </c>
      <c r="E42" s="58">
        <f t="shared" si="6"/>
        <v>1816225.9000000001</v>
      </c>
      <c r="F42" s="58">
        <f t="shared" si="6"/>
        <v>1842707.2000000002</v>
      </c>
      <c r="G42" s="58">
        <f t="shared" si="6"/>
        <v>1927627.2</v>
      </c>
      <c r="H42" s="58">
        <f t="shared" si="6"/>
        <v>2261755.6</v>
      </c>
    </row>
    <row r="43" spans="1:11" ht="38.25">
      <c r="A43" s="5" t="s">
        <v>42</v>
      </c>
      <c r="B43" s="25" t="s">
        <v>58</v>
      </c>
      <c r="C43" s="14">
        <f t="shared" ref="C43:H43" si="7">SUM(C44:C47)</f>
        <v>1419646.5</v>
      </c>
      <c r="D43" s="14">
        <f t="shared" si="7"/>
        <v>1450564.1</v>
      </c>
      <c r="E43" s="58">
        <f t="shared" si="7"/>
        <v>1790795.3</v>
      </c>
      <c r="F43" s="58">
        <f t="shared" si="7"/>
        <v>1841259.8</v>
      </c>
      <c r="G43" s="58">
        <f t="shared" si="7"/>
        <v>1913873.2</v>
      </c>
      <c r="H43" s="58">
        <f t="shared" si="7"/>
        <v>2260108.2000000002</v>
      </c>
    </row>
    <row r="44" spans="1:11" ht="25.5">
      <c r="A44" s="29" t="s">
        <v>59</v>
      </c>
      <c r="B44" s="7" t="s">
        <v>52</v>
      </c>
      <c r="C44" s="12">
        <v>109959</v>
      </c>
      <c r="D44" s="12">
        <v>134876.6</v>
      </c>
      <c r="E44" s="59">
        <v>195469.3</v>
      </c>
      <c r="F44" s="59">
        <v>246900.7</v>
      </c>
      <c r="G44" s="79">
        <v>319514.09999999998</v>
      </c>
      <c r="H44" s="79">
        <v>357249.7</v>
      </c>
      <c r="I44" s="77"/>
      <c r="J44" s="77"/>
    </row>
    <row r="45" spans="1:11" ht="25.5">
      <c r="A45" s="29" t="s">
        <v>63</v>
      </c>
      <c r="B45" s="7" t="s">
        <v>79</v>
      </c>
      <c r="C45" s="12">
        <v>550574.19999999995</v>
      </c>
      <c r="D45" s="12">
        <v>550574.19999999995</v>
      </c>
      <c r="E45" s="59">
        <v>700560.9</v>
      </c>
      <c r="F45" s="59">
        <v>699594</v>
      </c>
      <c r="G45" s="79">
        <v>699594</v>
      </c>
      <c r="H45" s="79">
        <v>737412.3</v>
      </c>
    </row>
    <row r="46" spans="1:11" ht="25.5">
      <c r="A46" s="29" t="s">
        <v>60</v>
      </c>
      <c r="B46" s="7" t="s">
        <v>53</v>
      </c>
      <c r="C46" s="31">
        <v>759113.3</v>
      </c>
      <c r="D46" s="31">
        <v>759113.3</v>
      </c>
      <c r="E46" s="59">
        <v>763917.3</v>
      </c>
      <c r="F46" s="59">
        <v>763917.3</v>
      </c>
      <c r="G46" s="79">
        <v>763917.3</v>
      </c>
      <c r="H46" s="79">
        <v>930516.7</v>
      </c>
    </row>
    <row r="47" spans="1:11">
      <c r="A47" s="29" t="s">
        <v>66</v>
      </c>
      <c r="B47" s="7" t="s">
        <v>28</v>
      </c>
      <c r="C47" s="53">
        <v>0</v>
      </c>
      <c r="D47" s="56">
        <v>6000</v>
      </c>
      <c r="E47" s="59">
        <v>130847.8</v>
      </c>
      <c r="F47" s="59">
        <v>130847.8</v>
      </c>
      <c r="G47" s="79">
        <v>130847.8</v>
      </c>
      <c r="H47" s="79">
        <v>234929.5</v>
      </c>
    </row>
    <row r="48" spans="1:11">
      <c r="A48" s="5" t="s">
        <v>88</v>
      </c>
      <c r="B48" s="6" t="s">
        <v>89</v>
      </c>
      <c r="C48" s="15">
        <v>1242.5999999999999</v>
      </c>
      <c r="D48" s="15">
        <v>44242.6</v>
      </c>
      <c r="E48" s="63">
        <v>25225.8</v>
      </c>
      <c r="F48" s="63">
        <v>1242.5999999999999</v>
      </c>
      <c r="G48" s="80">
        <v>13549.2</v>
      </c>
      <c r="H48" s="80">
        <v>1442.6</v>
      </c>
      <c r="I48" s="78"/>
      <c r="J48" s="78"/>
      <c r="K48" s="57"/>
    </row>
    <row r="49" spans="1:8" ht="63.75" hidden="1">
      <c r="A49" s="5" t="s">
        <v>91</v>
      </c>
      <c r="B49" s="6" t="s">
        <v>92</v>
      </c>
      <c r="C49" s="11">
        <v>0</v>
      </c>
      <c r="D49" s="52">
        <v>204.8</v>
      </c>
      <c r="E49" s="64">
        <v>204.8</v>
      </c>
      <c r="F49" s="64">
        <v>204.8</v>
      </c>
      <c r="G49" s="81">
        <v>204.8</v>
      </c>
      <c r="H49" s="81">
        <v>204.8</v>
      </c>
    </row>
    <row r="50" spans="1:8">
      <c r="A50" s="5"/>
      <c r="B50" s="6" t="s">
        <v>29</v>
      </c>
      <c r="C50" s="14">
        <f t="shared" ref="C50:H50" si="8">(C42+C10)</f>
        <v>1936385.1</v>
      </c>
      <c r="D50" s="14">
        <f t="shared" si="8"/>
        <v>2010507.5000000002</v>
      </c>
      <c r="E50" s="58">
        <f t="shared" si="8"/>
        <v>2355842.5</v>
      </c>
      <c r="F50" s="58">
        <f t="shared" si="8"/>
        <v>2367523.8000000003</v>
      </c>
      <c r="G50" s="58">
        <f t="shared" si="8"/>
        <v>2444523.7999999998</v>
      </c>
      <c r="H50" s="58">
        <f t="shared" si="8"/>
        <v>2792697.2</v>
      </c>
    </row>
  </sheetData>
  <mergeCells count="11">
    <mergeCell ref="A1:H4"/>
    <mergeCell ref="A8:A9"/>
    <mergeCell ref="B8:B9"/>
    <mergeCell ref="A7:C7"/>
    <mergeCell ref="C8:C9"/>
    <mergeCell ref="A6:H6"/>
    <mergeCell ref="H8:H9"/>
    <mergeCell ref="G8:G9"/>
    <mergeCell ref="F8:F9"/>
    <mergeCell ref="E8:E9"/>
    <mergeCell ref="D8:D9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1"/>
  <sheetViews>
    <sheetView workbookViewId="0">
      <selection activeCell="A34" sqref="A34"/>
    </sheetView>
  </sheetViews>
  <sheetFormatPr defaultRowHeight="15"/>
  <cols>
    <col min="1" max="1" width="20" style="21" customWidth="1"/>
    <col min="2" max="2" width="22.140625" customWidth="1"/>
    <col min="3" max="3" width="11.85546875" hidden="1" customWidth="1"/>
    <col min="4" max="4" width="11" hidden="1" customWidth="1"/>
    <col min="5" max="6" width="11" customWidth="1"/>
    <col min="7" max="8" width="10.7109375" customWidth="1"/>
  </cols>
  <sheetData>
    <row r="1" spans="1:9" ht="45.75" customHeight="1">
      <c r="A1" s="82" t="s">
        <v>102</v>
      </c>
      <c r="B1" s="82"/>
      <c r="C1" s="82"/>
      <c r="D1" s="82"/>
      <c r="E1" s="82"/>
      <c r="F1" s="82"/>
      <c r="G1" s="82"/>
      <c r="H1" s="82"/>
    </row>
    <row r="2" spans="1:9" ht="10.5" customHeight="1">
      <c r="A2" s="82"/>
      <c r="B2" s="82"/>
      <c r="C2" s="82"/>
      <c r="D2" s="82"/>
      <c r="E2" s="82"/>
      <c r="F2" s="82"/>
      <c r="G2" s="82"/>
      <c r="H2" s="82"/>
    </row>
    <row r="3" spans="1:9" ht="38.25" hidden="1" customHeight="1">
      <c r="A3" s="82"/>
      <c r="B3" s="82"/>
      <c r="C3" s="82"/>
      <c r="D3" s="82"/>
      <c r="E3" s="82"/>
      <c r="F3" s="82"/>
      <c r="G3" s="82"/>
      <c r="H3" s="82"/>
    </row>
    <row r="4" spans="1:9" ht="38.25" hidden="1" customHeight="1">
      <c r="A4" s="82"/>
      <c r="B4" s="82"/>
      <c r="C4" s="82"/>
      <c r="D4" s="82"/>
      <c r="E4" s="82"/>
      <c r="F4" s="82"/>
      <c r="G4" s="82"/>
      <c r="H4" s="82"/>
    </row>
    <row r="5" spans="1:9" s="51" customFormat="1" ht="77.25" customHeight="1">
      <c r="A5" s="93" t="s">
        <v>101</v>
      </c>
      <c r="B5" s="93"/>
      <c r="C5" s="93"/>
      <c r="D5" s="93"/>
      <c r="E5" s="93"/>
      <c r="F5" s="93"/>
      <c r="G5" s="93"/>
      <c r="H5" s="93"/>
    </row>
    <row r="6" spans="1:9" ht="52.5" customHeight="1">
      <c r="A6" s="20" t="s">
        <v>0</v>
      </c>
      <c r="B6" s="20" t="s">
        <v>1</v>
      </c>
      <c r="C6" s="22" t="s">
        <v>100</v>
      </c>
      <c r="D6" s="22" t="s">
        <v>100</v>
      </c>
      <c r="E6" s="22" t="s">
        <v>100</v>
      </c>
      <c r="F6" s="22" t="s">
        <v>99</v>
      </c>
      <c r="G6" s="22" t="s">
        <v>103</v>
      </c>
      <c r="H6" s="22" t="s">
        <v>99</v>
      </c>
    </row>
    <row r="7" spans="1:9" ht="25.5" hidden="1" customHeight="1">
      <c r="A7" s="33" t="s">
        <v>31</v>
      </c>
      <c r="B7" s="23" t="s">
        <v>43</v>
      </c>
      <c r="C7" s="8">
        <f t="shared" ref="C7:H7" si="0">C8+C10+C12+C15+C18+C19+C24+C26+C29+C32+C33</f>
        <v>515879</v>
      </c>
      <c r="D7" s="8">
        <f t="shared" si="0"/>
        <v>665879</v>
      </c>
      <c r="E7" s="8">
        <f t="shared" si="0"/>
        <v>665879</v>
      </c>
      <c r="F7" s="8">
        <f t="shared" si="0"/>
        <v>665879</v>
      </c>
      <c r="G7" s="8">
        <f t="shared" si="0"/>
        <v>516802</v>
      </c>
      <c r="H7" s="8">
        <f t="shared" si="0"/>
        <v>516802</v>
      </c>
      <c r="I7" s="57"/>
    </row>
    <row r="8" spans="1:9" ht="25.5" hidden="1">
      <c r="A8" s="33" t="s">
        <v>3</v>
      </c>
      <c r="B8" s="23" t="s">
        <v>4</v>
      </c>
      <c r="C8" s="8">
        <v>320178</v>
      </c>
      <c r="D8" s="8">
        <v>350178</v>
      </c>
      <c r="E8" s="8">
        <f>E9</f>
        <v>350178</v>
      </c>
      <c r="F8" s="8">
        <f>F9</f>
        <v>350178</v>
      </c>
      <c r="G8" s="8">
        <v>323604</v>
      </c>
      <c r="H8" s="8">
        <v>323604</v>
      </c>
      <c r="I8" s="57"/>
    </row>
    <row r="9" spans="1:9" ht="25.5" hidden="1">
      <c r="A9" s="34" t="s">
        <v>32</v>
      </c>
      <c r="B9" s="19" t="s">
        <v>5</v>
      </c>
      <c r="C9" s="9">
        <v>320178</v>
      </c>
      <c r="D9" s="9">
        <v>350178</v>
      </c>
      <c r="E9" s="9">
        <v>350178</v>
      </c>
      <c r="F9" s="9">
        <v>350178</v>
      </c>
      <c r="G9" s="9">
        <v>323604</v>
      </c>
      <c r="H9" s="9">
        <v>323604</v>
      </c>
      <c r="I9" s="57"/>
    </row>
    <row r="10" spans="1:9" ht="40.5" hidden="1" customHeight="1">
      <c r="A10" s="33" t="s">
        <v>44</v>
      </c>
      <c r="B10" s="23" t="s">
        <v>45</v>
      </c>
      <c r="C10" s="8">
        <v>21064</v>
      </c>
      <c r="D10" s="8">
        <v>21064</v>
      </c>
      <c r="E10" s="8">
        <v>21064</v>
      </c>
      <c r="F10" s="8">
        <v>21064</v>
      </c>
      <c r="G10" s="8">
        <v>21064</v>
      </c>
      <c r="H10" s="8">
        <v>21064</v>
      </c>
      <c r="I10" s="57"/>
    </row>
    <row r="11" spans="1:9" ht="63.75" hidden="1">
      <c r="A11" s="34" t="s">
        <v>46</v>
      </c>
      <c r="B11" s="19" t="s">
        <v>56</v>
      </c>
      <c r="C11" s="9">
        <v>21064</v>
      </c>
      <c r="D11" s="9">
        <v>21064</v>
      </c>
      <c r="E11" s="9">
        <v>21064</v>
      </c>
      <c r="F11" s="9">
        <v>21064</v>
      </c>
      <c r="G11" s="9">
        <v>21064</v>
      </c>
      <c r="H11" s="9">
        <v>21064</v>
      </c>
      <c r="I11" s="57"/>
    </row>
    <row r="12" spans="1:9" ht="15.75" hidden="1" customHeight="1">
      <c r="A12" s="33" t="s">
        <v>47</v>
      </c>
      <c r="B12" s="23" t="s">
        <v>6</v>
      </c>
      <c r="C12" s="8">
        <f t="shared" ref="C12:H12" si="1">C13+C14</f>
        <v>7611</v>
      </c>
      <c r="D12" s="8">
        <f t="shared" si="1"/>
        <v>17611</v>
      </c>
      <c r="E12" s="8">
        <f t="shared" si="1"/>
        <v>17611</v>
      </c>
      <c r="F12" s="8">
        <f t="shared" si="1"/>
        <v>17611</v>
      </c>
      <c r="G12" s="8">
        <f t="shared" si="1"/>
        <v>7913</v>
      </c>
      <c r="H12" s="8">
        <f t="shared" si="1"/>
        <v>7913</v>
      </c>
      <c r="I12" s="57"/>
    </row>
    <row r="13" spans="1:9" ht="38.25" hidden="1">
      <c r="A13" s="34" t="s">
        <v>48</v>
      </c>
      <c r="B13" s="19" t="s">
        <v>8</v>
      </c>
      <c r="C13" s="9">
        <v>65</v>
      </c>
      <c r="D13" s="9">
        <v>65</v>
      </c>
      <c r="E13" s="9">
        <v>65</v>
      </c>
      <c r="F13" s="9">
        <v>65</v>
      </c>
      <c r="G13" s="9">
        <v>65</v>
      </c>
      <c r="H13" s="9">
        <v>65</v>
      </c>
      <c r="I13" s="57"/>
    </row>
    <row r="14" spans="1:9" ht="28.5" hidden="1" customHeight="1">
      <c r="A14" s="34" t="s">
        <v>80</v>
      </c>
      <c r="B14" s="19" t="s">
        <v>84</v>
      </c>
      <c r="C14" s="9">
        <v>7546</v>
      </c>
      <c r="D14" s="9">
        <v>17546</v>
      </c>
      <c r="E14" s="9">
        <v>17546</v>
      </c>
      <c r="F14" s="9">
        <v>17546</v>
      </c>
      <c r="G14" s="9">
        <v>7848</v>
      </c>
      <c r="H14" s="9">
        <v>7848</v>
      </c>
      <c r="I14" s="57"/>
    </row>
    <row r="15" spans="1:9" ht="25.5" hidden="1">
      <c r="A15" s="33" t="s">
        <v>9</v>
      </c>
      <c r="B15" s="23" t="s">
        <v>10</v>
      </c>
      <c r="C15" s="8">
        <f t="shared" ref="C15:H15" si="2">C16+C17</f>
        <v>99587</v>
      </c>
      <c r="D15" s="8">
        <f t="shared" si="2"/>
        <v>119587</v>
      </c>
      <c r="E15" s="8">
        <f t="shared" si="2"/>
        <v>119587</v>
      </c>
      <c r="F15" s="8">
        <f t="shared" si="2"/>
        <v>119587</v>
      </c>
      <c r="G15" s="8">
        <f t="shared" si="2"/>
        <v>100722</v>
      </c>
      <c r="H15" s="8">
        <f t="shared" si="2"/>
        <v>100722</v>
      </c>
      <c r="I15" s="57"/>
    </row>
    <row r="16" spans="1:9" ht="25.5" hidden="1">
      <c r="A16" s="34" t="s">
        <v>35</v>
      </c>
      <c r="B16" s="19" t="s">
        <v>11</v>
      </c>
      <c r="C16" s="9">
        <v>28819</v>
      </c>
      <c r="D16" s="9">
        <v>38819</v>
      </c>
      <c r="E16" s="9">
        <v>38819</v>
      </c>
      <c r="F16" s="9">
        <v>38819</v>
      </c>
      <c r="G16" s="9">
        <v>29787</v>
      </c>
      <c r="H16" s="9">
        <v>29787</v>
      </c>
      <c r="I16" s="57"/>
    </row>
    <row r="17" spans="1:9" ht="20.25" hidden="1" customHeight="1">
      <c r="A17" s="34" t="s">
        <v>49</v>
      </c>
      <c r="B17" s="19" t="s">
        <v>12</v>
      </c>
      <c r="C17" s="9">
        <v>70768</v>
      </c>
      <c r="D17" s="9">
        <v>80768</v>
      </c>
      <c r="E17" s="9">
        <v>80768</v>
      </c>
      <c r="F17" s="9">
        <v>80768</v>
      </c>
      <c r="G17" s="9">
        <v>70935</v>
      </c>
      <c r="H17" s="9">
        <v>70935</v>
      </c>
      <c r="I17" s="57"/>
    </row>
    <row r="18" spans="1:9" ht="25.5" hidden="1">
      <c r="A18" s="33" t="s">
        <v>37</v>
      </c>
      <c r="B18" s="23" t="s">
        <v>13</v>
      </c>
      <c r="C18" s="26">
        <v>12900</v>
      </c>
      <c r="D18" s="26">
        <v>12900</v>
      </c>
      <c r="E18" s="26">
        <v>12900</v>
      </c>
      <c r="F18" s="26">
        <v>12900</v>
      </c>
      <c r="G18" s="8">
        <v>13100</v>
      </c>
      <c r="H18" s="8">
        <v>13100</v>
      </c>
      <c r="I18" s="57"/>
    </row>
    <row r="19" spans="1:9" ht="51.75" hidden="1" customHeight="1">
      <c r="A19" s="33" t="s">
        <v>14</v>
      </c>
      <c r="B19" s="23" t="s">
        <v>15</v>
      </c>
      <c r="C19" s="8">
        <f t="shared" ref="C19:H19" si="3">C20+C21+C22+C23</f>
        <v>33408</v>
      </c>
      <c r="D19" s="8">
        <f t="shared" si="3"/>
        <v>33408</v>
      </c>
      <c r="E19" s="8">
        <f t="shared" si="3"/>
        <v>33408</v>
      </c>
      <c r="F19" s="8">
        <f t="shared" si="3"/>
        <v>33408</v>
      </c>
      <c r="G19" s="8">
        <f t="shared" si="3"/>
        <v>28611</v>
      </c>
      <c r="H19" s="8">
        <f t="shared" si="3"/>
        <v>28611</v>
      </c>
      <c r="I19" s="57"/>
    </row>
    <row r="20" spans="1:9" ht="91.9" hidden="1" customHeight="1">
      <c r="A20" s="34" t="s">
        <v>16</v>
      </c>
      <c r="B20" s="19" t="s">
        <v>73</v>
      </c>
      <c r="C20" s="9">
        <v>24528</v>
      </c>
      <c r="D20" s="9">
        <v>24528</v>
      </c>
      <c r="E20" s="9">
        <v>24528</v>
      </c>
      <c r="F20" s="9">
        <v>24528</v>
      </c>
      <c r="G20" s="9">
        <v>20203</v>
      </c>
      <c r="H20" s="9">
        <v>20203</v>
      </c>
      <c r="I20" s="57"/>
    </row>
    <row r="21" spans="1:9" ht="96" hidden="1" customHeight="1">
      <c r="A21" s="29" t="s">
        <v>17</v>
      </c>
      <c r="B21" s="4" t="s">
        <v>74</v>
      </c>
      <c r="C21" s="12">
        <v>1019</v>
      </c>
      <c r="D21" s="12">
        <v>1019</v>
      </c>
      <c r="E21" s="12">
        <v>1019</v>
      </c>
      <c r="F21" s="12">
        <v>1019</v>
      </c>
      <c r="G21" s="27">
        <v>1019</v>
      </c>
      <c r="H21" s="27">
        <v>1019</v>
      </c>
      <c r="I21" s="57"/>
    </row>
    <row r="22" spans="1:9" ht="66.75" hidden="1" customHeight="1">
      <c r="A22" s="34" t="s">
        <v>18</v>
      </c>
      <c r="B22" s="19" t="s">
        <v>75</v>
      </c>
      <c r="C22" s="9">
        <v>276</v>
      </c>
      <c r="D22" s="9">
        <v>276</v>
      </c>
      <c r="E22" s="9">
        <v>276</v>
      </c>
      <c r="F22" s="9">
        <v>276</v>
      </c>
      <c r="G22" s="9">
        <v>276</v>
      </c>
      <c r="H22" s="9">
        <v>276</v>
      </c>
      <c r="I22" s="57"/>
    </row>
    <row r="23" spans="1:9" ht="78.75" hidden="1" customHeight="1">
      <c r="A23" s="34" t="s">
        <v>38</v>
      </c>
      <c r="B23" s="4" t="s">
        <v>76</v>
      </c>
      <c r="C23" s="9">
        <v>7585</v>
      </c>
      <c r="D23" s="9">
        <v>7585</v>
      </c>
      <c r="E23" s="9">
        <v>7585</v>
      </c>
      <c r="F23" s="9">
        <v>7585</v>
      </c>
      <c r="G23" s="9">
        <v>7113</v>
      </c>
      <c r="H23" s="9">
        <v>7113</v>
      </c>
      <c r="I23" s="57"/>
    </row>
    <row r="24" spans="1:9" ht="51" hidden="1">
      <c r="A24" s="33" t="s">
        <v>39</v>
      </c>
      <c r="B24" s="23" t="s">
        <v>19</v>
      </c>
      <c r="C24" s="8">
        <v>2135</v>
      </c>
      <c r="D24" s="8">
        <v>2135</v>
      </c>
      <c r="E24" s="8">
        <v>2135</v>
      </c>
      <c r="F24" s="8">
        <v>2135</v>
      </c>
      <c r="G24" s="8">
        <v>2135</v>
      </c>
      <c r="H24" s="8">
        <v>2135</v>
      </c>
      <c r="I24" s="57"/>
    </row>
    <row r="25" spans="1:9" ht="29.25" hidden="1" customHeight="1">
      <c r="A25" s="34" t="s">
        <v>40</v>
      </c>
      <c r="B25" s="19" t="s">
        <v>71</v>
      </c>
      <c r="C25" s="9">
        <v>2135</v>
      </c>
      <c r="D25" s="9">
        <v>2135</v>
      </c>
      <c r="E25" s="9">
        <v>2135</v>
      </c>
      <c r="F25" s="9">
        <v>2135</v>
      </c>
      <c r="G25" s="9">
        <v>2135</v>
      </c>
      <c r="H25" s="9">
        <v>2135</v>
      </c>
      <c r="I25" s="57"/>
    </row>
    <row r="26" spans="1:9" ht="27" hidden="1" customHeight="1">
      <c r="A26" s="33" t="s">
        <v>30</v>
      </c>
      <c r="B26" s="23" t="s">
        <v>65</v>
      </c>
      <c r="C26" s="8">
        <f t="shared" ref="C26:H26" si="4">C27+C28</f>
        <v>530</v>
      </c>
      <c r="D26" s="8">
        <f t="shared" si="4"/>
        <v>530</v>
      </c>
      <c r="E26" s="8">
        <f t="shared" si="4"/>
        <v>530</v>
      </c>
      <c r="F26" s="8">
        <f t="shared" si="4"/>
        <v>530</v>
      </c>
      <c r="G26" s="8">
        <f t="shared" si="4"/>
        <v>530</v>
      </c>
      <c r="H26" s="8">
        <f t="shared" si="4"/>
        <v>530</v>
      </c>
      <c r="I26" s="57"/>
    </row>
    <row r="27" spans="1:9" ht="39" hidden="1" customHeight="1">
      <c r="A27" s="35" t="s">
        <v>83</v>
      </c>
      <c r="B27" s="28" t="s">
        <v>67</v>
      </c>
      <c r="C27" s="18">
        <v>30</v>
      </c>
      <c r="D27" s="18">
        <v>30</v>
      </c>
      <c r="E27" s="18">
        <v>30</v>
      </c>
      <c r="F27" s="18">
        <v>30</v>
      </c>
      <c r="G27" s="10">
        <v>30</v>
      </c>
      <c r="H27" s="10">
        <v>30</v>
      </c>
      <c r="I27" s="57"/>
    </row>
    <row r="28" spans="1:9" ht="28.5" hidden="1" customHeight="1">
      <c r="A28" s="36" t="s">
        <v>82</v>
      </c>
      <c r="B28" s="19" t="s">
        <v>20</v>
      </c>
      <c r="C28" s="9">
        <v>500</v>
      </c>
      <c r="D28" s="9">
        <v>500</v>
      </c>
      <c r="E28" s="9">
        <v>500</v>
      </c>
      <c r="F28" s="9">
        <v>500</v>
      </c>
      <c r="G28" s="9">
        <v>500</v>
      </c>
      <c r="H28" s="9">
        <v>500</v>
      </c>
      <c r="I28" s="57"/>
    </row>
    <row r="29" spans="1:9" ht="25.5" hidden="1" customHeight="1">
      <c r="A29" s="33" t="s">
        <v>21</v>
      </c>
      <c r="B29" s="23" t="s">
        <v>22</v>
      </c>
      <c r="C29" s="8">
        <f t="shared" ref="C29:H29" si="5">C30+C31</f>
        <v>14643</v>
      </c>
      <c r="D29" s="8">
        <f t="shared" si="5"/>
        <v>104643</v>
      </c>
      <c r="E29" s="8">
        <f t="shared" si="5"/>
        <v>104643</v>
      </c>
      <c r="F29" s="8">
        <f t="shared" si="5"/>
        <v>104643</v>
      </c>
      <c r="G29" s="8">
        <f t="shared" si="5"/>
        <v>15200</v>
      </c>
      <c r="H29" s="8">
        <f t="shared" si="5"/>
        <v>15200</v>
      </c>
      <c r="I29" s="57"/>
    </row>
    <row r="30" spans="1:9" ht="103.5" hidden="1" customHeight="1">
      <c r="A30" s="34" t="s">
        <v>51</v>
      </c>
      <c r="B30" s="24" t="s">
        <v>78</v>
      </c>
      <c r="C30" s="9">
        <v>1643</v>
      </c>
      <c r="D30" s="9">
        <v>51643</v>
      </c>
      <c r="E30" s="9">
        <v>51643</v>
      </c>
      <c r="F30" s="9">
        <v>51643</v>
      </c>
      <c r="G30" s="9">
        <v>1200</v>
      </c>
      <c r="H30" s="9">
        <v>1200</v>
      </c>
      <c r="I30" s="57"/>
    </row>
    <row r="31" spans="1:9" ht="102" hidden="1">
      <c r="A31" s="29" t="s">
        <v>23</v>
      </c>
      <c r="B31" s="4" t="s">
        <v>77</v>
      </c>
      <c r="C31" s="9">
        <v>13000</v>
      </c>
      <c r="D31" s="9">
        <v>53000</v>
      </c>
      <c r="E31" s="9">
        <v>53000</v>
      </c>
      <c r="F31" s="9">
        <v>53000</v>
      </c>
      <c r="G31" s="9">
        <v>14000</v>
      </c>
      <c r="H31" s="9">
        <v>14000</v>
      </c>
      <c r="I31" s="57"/>
    </row>
    <row r="32" spans="1:9" ht="27.75" hidden="1" customHeight="1">
      <c r="A32" s="33" t="s">
        <v>24</v>
      </c>
      <c r="B32" s="23" t="s">
        <v>25</v>
      </c>
      <c r="C32" s="8">
        <v>3049</v>
      </c>
      <c r="D32" s="8">
        <v>3049</v>
      </c>
      <c r="E32" s="8">
        <v>3049</v>
      </c>
      <c r="F32" s="8">
        <v>3049</v>
      </c>
      <c r="G32" s="8">
        <v>3149</v>
      </c>
      <c r="H32" s="8">
        <v>3149</v>
      </c>
      <c r="I32" s="57"/>
    </row>
    <row r="33" spans="1:9" ht="15.75" hidden="1" customHeight="1">
      <c r="A33" s="33" t="s">
        <v>26</v>
      </c>
      <c r="B33" s="25" t="s">
        <v>57</v>
      </c>
      <c r="C33" s="8">
        <v>774</v>
      </c>
      <c r="D33" s="8">
        <v>774</v>
      </c>
      <c r="E33" s="8">
        <v>774</v>
      </c>
      <c r="F33" s="8">
        <v>774</v>
      </c>
      <c r="G33" s="26">
        <v>774</v>
      </c>
      <c r="H33" s="26">
        <v>774</v>
      </c>
      <c r="I33" s="57"/>
    </row>
    <row r="34" spans="1:9" ht="30" customHeight="1">
      <c r="A34" s="65" t="s">
        <v>41</v>
      </c>
      <c r="B34" s="66" t="s">
        <v>27</v>
      </c>
      <c r="C34" s="67">
        <f>SUM(C36:C38)</f>
        <v>1120385.5</v>
      </c>
      <c r="D34" s="67">
        <f>SUM(D36:D39,D40)</f>
        <v>1185635.8999999999</v>
      </c>
      <c r="E34" s="67">
        <f>SUM(E36:E39,E40)</f>
        <v>1335635.8999999999</v>
      </c>
      <c r="F34" s="67">
        <f>SUM(F36:F39,F40)</f>
        <v>1344862.0999999999</v>
      </c>
      <c r="G34" s="67">
        <f t="shared" ref="G34:H34" si="6">SUM(G36:G39,G40)</f>
        <v>921180.3</v>
      </c>
      <c r="H34" s="67">
        <f t="shared" si="6"/>
        <v>930406.5</v>
      </c>
      <c r="I34" s="57"/>
    </row>
    <row r="35" spans="1:9" ht="89.25" hidden="1">
      <c r="A35" s="65" t="s">
        <v>42</v>
      </c>
      <c r="B35" s="68" t="s">
        <v>58</v>
      </c>
      <c r="C35" s="67">
        <f>SUM(C36:C38)</f>
        <v>1120385.5</v>
      </c>
      <c r="D35" s="67">
        <f>SUM(D36:D39)</f>
        <v>1122535.8999999999</v>
      </c>
      <c r="E35" s="67">
        <f>SUM(E36:E39)</f>
        <v>1272535.8999999999</v>
      </c>
      <c r="F35" s="67">
        <f>SUM(F36:F39)</f>
        <v>1272535.8999999999</v>
      </c>
      <c r="G35" s="26">
        <f>SUM(G36:G38)</f>
        <v>921180.3</v>
      </c>
      <c r="H35" s="26">
        <f>SUM(H36:H38)</f>
        <v>921180.3</v>
      </c>
      <c r="I35" s="57"/>
    </row>
    <row r="36" spans="1:9" ht="38.25" hidden="1">
      <c r="A36" s="69" t="s">
        <v>61</v>
      </c>
      <c r="B36" s="70" t="s">
        <v>54</v>
      </c>
      <c r="C36" s="71">
        <v>109959</v>
      </c>
      <c r="D36" s="71">
        <v>109959</v>
      </c>
      <c r="E36" s="71">
        <v>109959</v>
      </c>
      <c r="F36" s="71">
        <v>109959</v>
      </c>
      <c r="G36" s="9">
        <v>109959</v>
      </c>
      <c r="H36" s="9">
        <v>109959</v>
      </c>
      <c r="I36" s="57"/>
    </row>
    <row r="37" spans="1:9" ht="63.75" hidden="1">
      <c r="A37" s="69" t="s">
        <v>64</v>
      </c>
      <c r="B37" s="72" t="s">
        <v>79</v>
      </c>
      <c r="C37" s="71">
        <v>400844.5</v>
      </c>
      <c r="D37" s="71">
        <v>400844.5</v>
      </c>
      <c r="E37" s="71">
        <v>400844.5</v>
      </c>
      <c r="F37" s="71">
        <v>400844.5</v>
      </c>
      <c r="G37" s="9">
        <v>115938.8</v>
      </c>
      <c r="H37" s="9">
        <v>115938.8</v>
      </c>
      <c r="I37" s="57"/>
    </row>
    <row r="38" spans="1:9" ht="38.25" hidden="1">
      <c r="A38" s="69" t="s">
        <v>62</v>
      </c>
      <c r="B38" s="70" t="s">
        <v>55</v>
      </c>
      <c r="C38" s="71">
        <v>609582</v>
      </c>
      <c r="D38" s="71">
        <v>609582</v>
      </c>
      <c r="E38" s="71">
        <v>609582</v>
      </c>
      <c r="F38" s="71">
        <v>609582</v>
      </c>
      <c r="G38" s="30">
        <v>695282.5</v>
      </c>
      <c r="H38" s="30">
        <v>695282.5</v>
      </c>
      <c r="I38" s="57"/>
    </row>
    <row r="39" spans="1:9" ht="25.5" hidden="1">
      <c r="A39" s="73" t="s">
        <v>66</v>
      </c>
      <c r="B39" s="72" t="s">
        <v>28</v>
      </c>
      <c r="C39" s="71"/>
      <c r="D39" s="71">
        <v>2150.4</v>
      </c>
      <c r="E39" s="71">
        <v>152150.39999999999</v>
      </c>
      <c r="F39" s="71">
        <v>152150.39999999999</v>
      </c>
      <c r="G39" s="30">
        <v>0</v>
      </c>
      <c r="H39" s="30">
        <v>0</v>
      </c>
      <c r="I39" s="57"/>
    </row>
    <row r="40" spans="1:9" ht="29.25" customHeight="1">
      <c r="A40" s="74" t="s">
        <v>88</v>
      </c>
      <c r="B40" s="75" t="s">
        <v>89</v>
      </c>
      <c r="C40" s="67"/>
      <c r="D40" s="67">
        <v>63100</v>
      </c>
      <c r="E40" s="67">
        <v>63100</v>
      </c>
      <c r="F40" s="67">
        <v>72326.2</v>
      </c>
      <c r="G40" s="60">
        <v>0</v>
      </c>
      <c r="H40" s="60">
        <v>9226.2000000000007</v>
      </c>
      <c r="I40" s="57"/>
    </row>
    <row r="41" spans="1:9">
      <c r="A41" s="69"/>
      <c r="B41" s="76" t="s">
        <v>29</v>
      </c>
      <c r="C41" s="67">
        <f t="shared" ref="C41:H41" si="7">SUM(C34,C7)</f>
        <v>1636264.5</v>
      </c>
      <c r="D41" s="67">
        <f t="shared" si="7"/>
        <v>1851514.9</v>
      </c>
      <c r="E41" s="67">
        <f t="shared" si="7"/>
        <v>2001514.9</v>
      </c>
      <c r="F41" s="67">
        <f t="shared" si="7"/>
        <v>2010741.0999999999</v>
      </c>
      <c r="G41" s="26">
        <f t="shared" si="7"/>
        <v>1437982.3</v>
      </c>
      <c r="H41" s="26">
        <f t="shared" si="7"/>
        <v>1447208.5</v>
      </c>
    </row>
  </sheetData>
  <mergeCells count="2">
    <mergeCell ref="A5:H5"/>
    <mergeCell ref="A1:H4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2021-10-27T11:15:21Z</cp:lastPrinted>
  <dcterms:created xsi:type="dcterms:W3CDTF">2016-03-29T11:31:48Z</dcterms:created>
  <dcterms:modified xsi:type="dcterms:W3CDTF">2021-10-27T11:20:07Z</dcterms:modified>
</cp:coreProperties>
</file>